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1.xml" ContentType="application/vnd.openxmlformats-officedocument.drawing+xml"/>
  <Override PartName="/xl/worksheets/sheet6.xml" ContentType="application/vnd.openxmlformats-officedocument.spreadsheetml.worksheet+xml"/>
  <Override PartName="/xl/charts/chart1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sheets>
    <sheet xmlns:r="http://schemas.openxmlformats.org/officeDocument/2006/relationships" name="START HERE" sheetId="1" state="visible" r:id="rId1"/>
    <sheet xmlns:r="http://schemas.openxmlformats.org/officeDocument/2006/relationships" name="STARTUP BUDGET" sheetId="2" state="visible" r:id="rId2"/>
    <sheet xmlns:r="http://schemas.openxmlformats.org/officeDocument/2006/relationships" name="PRICING" sheetId="3" state="visible" r:id="rId3"/>
    <sheet xmlns:r="http://schemas.openxmlformats.org/officeDocument/2006/relationships" name="12-MONTH FORECAST" sheetId="4" state="visible" r:id="rId4"/>
    <sheet xmlns:r="http://schemas.openxmlformats.org/officeDocument/2006/relationships" name="DASHBOARD" sheetId="5" state="visible" r:id="rId5"/>
    <sheet xmlns:r="http://schemas.openxmlformats.org/officeDocument/2006/relationships" name="FAQ" sheetId="6" state="visible" r:id="rId6"/>
  </sheets>
  <definedNames>
    <definedName name="Eq_hand_masker_tape">'STARTUP BUDGET'!$C$5</definedName>
    <definedName name="Eq_multi_tool">'STARTUP BUDGET'!$C$6</definedName>
    <definedName name="Eq_caulk_gun">'STARTUP BUDGET'!$C$7</definedName>
    <definedName name="Eq_filler">'STARTUP BUDGET'!$C$8</definedName>
    <definedName name="Eq_patching_knife">'STARTUP BUDGET'!$C$9</definedName>
    <definedName name="Eq_sandpaper">'STARTUP BUDGET'!$C$10</definedName>
    <definedName name="Eq_tack_cloth">'STARTUP BUDGET'!$C$11</definedName>
    <definedName name="Eq_brushes">'STARTUP BUDGET'!$C$12</definedName>
    <definedName name="Eq_roller_frame">'STARTUP BUDGET'!$C$13</definedName>
    <definedName name="Eq_roller_cover">'STARTUP BUDGET'!$C$14</definedName>
    <definedName name="Eq_paint_tray">'STARTUP BUDGET'!$C$15</definedName>
    <definedName name="Eq_sprayer">'STARTUP BUDGET'!$C$16</definedName>
    <definedName name="Eq_ladder">'STARTUP BUDGET'!$C$17</definedName>
    <definedName name="Eq_drop_cloth">'STARTUP BUDGET'!$C$18</definedName>
    <definedName name="Eq_extension_pole">'STARTUP BUDGET'!$C$19</definedName>
    <definedName name="Vehicle">'STARTUP BUDGET'!$C$22</definedName>
    <definedName name="InsuranceGL">'STARTUP BUDGET'!$C$23</definedName>
    <definedName name="LaunchMarketing">'STARTUP BUDGET'!$C$24</definedName>
    <definedName name="Licenses">'STARTUP BUDGET'!$C$25</definedName>
    <definedName name="Software">'STARTUP BUDGET'!$C$26</definedName>
    <definedName name="Runway">'STARTUP BUDGET'!$C$27</definedName>
    <definedName name="TotalEquipment">'STARTUP BUDGET'!$F$5</definedName>
    <definedName name="TotalStartup">'STARTUP BUDGET'!$F$6</definedName>
    <definedName name="TotalWithExtras">'STARTUP BUDGET'!$F$7</definedName>
    <definedName name="Reserve">'STARTUP BUDGET'!$F$8</definedName>
    <definedName name="CashNeeded">'STARTUP BUDGET'!$F$9</definedName>
    <definedName name="TechWage">PRICING!$C$5</definedName>
    <definedName name="BurdenPct">PRICING!$C$6</definedName>
    <definedName name="BillableHours">PRICING!$C$7</definedName>
    <definedName name="Overhead">PRICING!$C$8</definedName>
    <definedName name="TargetMargin">PRICING!$C$9</definedName>
    <definedName name="JobsPerMonth">PRICING!$C$10</definedName>
    <definedName name="AvgTicket">PRICING!$C$11</definedName>
    <definedName name="HoursMonth">PRICING!$F$5</definedName>
    <definedName name="BreakEvenHourly">PRICING!$F$6</definedName>
    <definedName name="TargetHourly">PRICING!$F$7</definedName>
    <definedName name="MonthlyNut">PRICING!$F$8</definedName>
    <definedName name="JobsToClearNut">PRICING!$F$9</definedName>
    <definedName name="LOG_Revenue">'12-MONTH FORECAST'!$E$5:$E$16</definedName>
    <definedName name="LOG_Profit">'12-MONTH FORECAST'!$G$5:$G$16</definedName>
    <definedName name="LOG_Jobs">'12-MONTH FORECAST'!$C$5:$C$16</definedName>
    <definedName name="_xlnm._FilterDatabase" localSheetId="3" hidden="1">'12-MONTH FORECAST'!$A$4:$H$4</definedName>
  </definedNames>
  <calcPr calcId="171027" fullCalcOnLoad="1"/>
</workbook>
</file>

<file path=xl/styles.xml><?xml version="1.0" encoding="utf-8"?>
<styleSheet xmlns="http://schemas.openxmlformats.org/spreadsheetml/2006/main">
  <numFmts count="3">
    <numFmt numFmtId="164" formatCode="$#,##0;($#,##0);&quot;—&quot;"/>
    <numFmt numFmtId="165" formatCode="#,##0.0"/>
    <numFmt numFmtId="166" formatCode="$#,##0.00;($#,##0.00);&quot;—&quot;"/>
  </numFmts>
  <fonts count="12">
    <font>
      <name val="Calibri"/>
      <family val="2"/>
      <color theme="1"/>
      <sz val="11"/>
      <scheme val="minor"/>
    </font>
    <font>
      <name val="Arial"/>
      <b val="1"/>
      <color rgb="FFFFFFFF"/>
      <sz val="16"/>
    </font>
    <font>
      <name val="Arial"/>
      <i val="1"/>
      <color rgb="FF1D1D1B"/>
      <sz val="9"/>
    </font>
    <font>
      <name val="Arial"/>
      <color rgb="FF000000"/>
      <sz val="10"/>
    </font>
    <font>
      <name val="Arial"/>
      <i val="1"/>
      <color rgb="FF8899A2"/>
      <sz val="10"/>
    </font>
    <font>
      <name val="Arial"/>
      <b val="1"/>
      <color rgb="FFFFFFFF"/>
      <sz val="10"/>
    </font>
    <font>
      <name val="Arial"/>
      <b val="1"/>
      <color rgb="FF000000"/>
      <sz val="10"/>
    </font>
    <font>
      <name val="Arial"/>
      <b val="1"/>
      <color rgb="FF0000FF"/>
      <sz val="10"/>
    </font>
    <font>
      <name val="Arial"/>
      <i val="1"/>
      <color rgb="FF5A6B75"/>
      <sz val="10"/>
    </font>
    <font>
      <name val="Arial"/>
      <i val="1"/>
      <color rgb="FF5A6B75"/>
      <sz val="9"/>
    </font>
    <font>
      <name val="Arial"/>
      <b val="1"/>
      <color rgb="FF5A6B75"/>
      <sz val="10"/>
    </font>
    <font>
      <name val="Arial"/>
      <b val="1"/>
      <color rgb="FF1D1D1B"/>
      <sz val="18"/>
    </font>
  </fonts>
  <fills count="7">
    <fill>
      <patternFill/>
    </fill>
    <fill>
      <patternFill patternType="gray125"/>
    </fill>
    <fill>
      <patternFill patternType="solid">
        <fgColor rgb="FF1D1D1B"/>
      </patternFill>
    </fill>
    <fill>
      <patternFill patternType="solid">
        <fgColor rgb="FFE8ECEE"/>
      </patternFill>
    </fill>
    <fill>
      <patternFill patternType="solid">
        <fgColor rgb="FF0E2233"/>
      </patternFill>
    </fill>
    <fill>
      <patternFill patternType="solid">
        <fgColor rgb="FFFFF9E6"/>
      </patternFill>
    </fill>
    <fill>
      <patternFill patternType="solid">
        <fgColor rgb="FFF2F4F5"/>
      </patternFill>
    </fill>
  </fills>
  <borders count="5">
    <border>
      <left/>
      <right/>
      <top/>
      <bottom/>
      <diagonal/>
    </border>
    <border>
      <left style="hair">
        <color rgb="FFB8C2C8"/>
      </left>
      <right style="hair">
        <color rgb="FFB8C2C8"/>
      </right>
      <top style="hair">
        <color rgb="FFB8C2C8"/>
      </top>
      <bottom style="hair">
        <color rgb="FFB8C2C8"/>
      </bottom>
      <diagonal/>
    </border>
    <border>
      <left/>
      <right/>
      <top style="hair">
        <color rgb="FFB8C2C8"/>
      </top>
      <bottom/>
      <diagonal/>
    </border>
    <border>
      <left/>
      <right style="hair">
        <color rgb="FFB8C2C8"/>
      </right>
      <top style="hair">
        <color rgb="FFB8C2C8"/>
      </top>
      <bottom/>
      <diagonal/>
    </border>
    <border>
      <left/>
      <right style="hair">
        <color rgb="FFB8C2C8"/>
      </right>
      <top style="hair">
        <color rgb="FFB8C2C8"/>
      </top>
      <bottom style="hair">
        <color rgb="FFB8C2C8"/>
      </bottom>
      <diagonal/>
    </border>
  </borders>
  <cellStyleXfs count="1">
    <xf numFmtId="0" fontId="0" fillId="0" borderId="0"/>
  </cellStyleXfs>
  <cellXfs count="29">
    <xf numFmtId="0" fontId="0" fillId="0" borderId="0" pivotButton="0" quotePrefix="0" xfId="0"/>
    <xf numFmtId="0" fontId="1" fillId="2" borderId="0" applyAlignment="1" pivotButton="0" quotePrefix="0" xfId="0">
      <alignment horizontal="left" vertical="center" indent="1"/>
    </xf>
    <xf numFmtId="0" fontId="2" fillId="3" borderId="0" applyAlignment="1" pivotButton="0" quotePrefix="0" xfId="0">
      <alignment horizontal="left" vertical="center" indent="1"/>
    </xf>
    <xf numFmtId="0" fontId="3" fillId="0" borderId="0" applyAlignment="1" pivotButton="0" quotePrefix="0" xfId="0">
      <alignment horizontal="left" vertical="center" wrapText="1" indent="1"/>
    </xf>
    <xf numFmtId="0" fontId="4" fillId="0" borderId="0" applyAlignment="1" pivotButton="0" quotePrefix="0" xfId="0">
      <alignment horizontal="left" vertical="center" indent="1"/>
    </xf>
    <xf numFmtId="0" fontId="5" fillId="2" borderId="0" applyAlignment="1" pivotButton="0" quotePrefix="0" xfId="0">
      <alignment horizontal="left" vertical="center" indent="1"/>
    </xf>
    <xf numFmtId="0" fontId="5" fillId="4" borderId="0" applyAlignment="1" pivotButton="0" quotePrefix="0" xfId="0">
      <alignment horizontal="left" vertical="center" indent="1"/>
    </xf>
    <xf numFmtId="0" fontId="6" fillId="0" borderId="1" applyAlignment="1" pivotButton="0" quotePrefix="0" xfId="0">
      <alignment horizontal="left" vertical="center" indent="1"/>
    </xf>
    <xf numFmtId="164" fontId="7" fillId="5" borderId="1" applyProtection="1" pivotButton="0" quotePrefix="0" xfId="0">
      <protection locked="0" hidden="0"/>
    </xf>
    <xf numFmtId="164" fontId="6" fillId="0" borderId="1" pivotButton="0" quotePrefix="0" xfId="0"/>
    <xf numFmtId="0" fontId="8" fillId="0" borderId="0" applyAlignment="1" pivotButton="0" quotePrefix="0" xfId="0">
      <alignment horizontal="left" vertical="center" wrapText="1" indent="1"/>
    </xf>
    <xf numFmtId="0" fontId="3" fillId="0" borderId="1" applyAlignment="1" pivotButton="0" quotePrefix="0" xfId="0">
      <alignment horizontal="left" vertical="center" indent="1"/>
    </xf>
    <xf numFmtId="164" fontId="3" fillId="0" borderId="1" pivotButton="0" quotePrefix="0" xfId="0"/>
    <xf numFmtId="164" fontId="6" fillId="6" borderId="1" pivotButton="0" quotePrefix="0" xfId="0"/>
    <xf numFmtId="0" fontId="9" fillId="0" borderId="0" applyAlignment="1" pivotButton="0" quotePrefix="0" xfId="0">
      <alignment vertical="center" wrapText="1" indent="1"/>
    </xf>
    <xf numFmtId="165" fontId="3" fillId="0" borderId="1" pivotButton="0" quotePrefix="0" xfId="0"/>
    <xf numFmtId="9" fontId="7" fillId="5" borderId="1" applyProtection="1" pivotButton="0" quotePrefix="0" xfId="0">
      <protection locked="0" hidden="0"/>
    </xf>
    <xf numFmtId="166" fontId="6" fillId="0" borderId="1" pivotButton="0" quotePrefix="0" xfId="0"/>
    <xf numFmtId="3" fontId="7" fillId="5" borderId="1" applyProtection="1" pivotButton="0" quotePrefix="0" xfId="0">
      <protection locked="0" hidden="0"/>
    </xf>
    <xf numFmtId="166" fontId="6" fillId="6" borderId="1" pivotButton="0" quotePrefix="0" xfId="0"/>
    <xf numFmtId="0" fontId="5" fillId="2" borderId="0" applyAlignment="1" pivotButton="0" quotePrefix="0" xfId="0">
      <alignment horizontal="center" vertical="center" wrapText="1"/>
    </xf>
    <xf numFmtId="0" fontId="7" fillId="5" borderId="1" applyProtection="1" pivotButton="0" quotePrefix="0" xfId="0">
      <protection locked="0" hidden="0"/>
    </xf>
    <xf numFmtId="4" fontId="7" fillId="5" borderId="1" applyProtection="1" pivotButton="0" quotePrefix="0" xfId="0">
      <protection locked="0" hidden="0"/>
    </xf>
    <xf numFmtId="0" fontId="10" fillId="0" borderId="0" applyAlignment="1" pivotButton="0" quotePrefix="0" xfId="0">
      <alignment horizontal="left" vertical="center"/>
    </xf>
    <xf numFmtId="164" fontId="11" fillId="6" borderId="1" applyAlignment="1" pivotButton="0" quotePrefix="0" xfId="0">
      <alignment vertical="center" indent="1"/>
    </xf>
    <xf numFmtId="166" fontId="11" fillId="6" borderId="1" applyAlignment="1" pivotButton="0" quotePrefix="0" xfId="0">
      <alignment vertical="center" indent="1"/>
    </xf>
    <xf numFmtId="165" fontId="11" fillId="6" borderId="1" applyAlignment="1" pivotButton="0" quotePrefix="0" xfId="0">
      <alignment vertical="center" indent="1"/>
    </xf>
    <xf numFmtId="0" fontId="5" fillId="2" borderId="0" applyAlignment="1" pivotButton="0" quotePrefix="0" xfId="0">
      <alignment horizontal="left" vertical="center" wrapText="1" indent="1"/>
    </xf>
    <xf numFmtId="0" fontId="0" fillId="0" borderId="4" pivotButton="0" quotePrefix="0" xfId="0"/>
  </cellXfs>
  <cellStyles count="1">
    <cellStyle name="Normal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Revenue by month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'12-MONTH FORECAST'!E4</f>
            </strRef>
          </tx>
          <spPr>
            <a:solidFill xmlns:a="http://schemas.openxmlformats.org/drawingml/2006/main">
              <a:srgbClr val="0E2233"/>
            </a:solidFill>
            <a:ln xmlns:a="http://schemas.openxmlformats.org/drawingml/2006/main">
              <a:prstDash val="solid"/>
            </a:ln>
          </spPr>
          <cat>
            <numRef>
              <f>'12-MONTH FORECAST'!$A$5:$A$16</f>
            </numRef>
          </cat>
          <val>
            <numRef>
              <f>'12-MONTH FORECAST'!$E$5:$E$16</f>
            </numRef>
          </val>
        </ser>
        <gapWidth val="60"/>
        <axId val="10"/>
        <axId val="100"/>
      </barChart>
      <catAx>
        <axId val="10"/>
        <scaling>
          <orientation val="minMax"/>
        </scaling>
        <delete val="0"/>
        <axPos val="l"/>
        <majorTickMark val="none"/>
        <minorTickMark val="none"/>
        <crossAx val="100"/>
        <lblOffset val="100"/>
      </catAx>
      <valAx>
        <axId val="100"/>
        <scaling>
          <orientation val="minMax"/>
        </scaling>
        <delete val="0"/>
        <axPos val="l"/>
        <majorGridlines>
          <spPr>
            <a:ln xmlns:a="http://schemas.openxmlformats.org/drawingml/2006/main">
              <a:solidFill>
                <a:srgbClr val="E6E9EC"/>
              </a:solidFill>
              <a:prstDash val="solid"/>
            </a:ln>
          </spPr>
        </majorGridlines>
        <numFmt formatCode="$#,##0" sourceLinked="0"/>
        <majorTickMark val="none"/>
        <minorTickMark val="none"/>
        <crossAx val="10"/>
      </valAx>
    </plotArea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/Relationships>
</file>

<file path=xl/drawings/drawing1.xml><?xml version="1.0" encoding="utf-8"?>
<wsDr xmlns="http://schemas.openxmlformats.org/drawingml/2006/spreadsheetDrawing">
  <oneCellAnchor>
    <from>
      <col>1</col>
      <colOff>0</colOff>
      <row>13</row>
      <rowOff>0</rowOff>
    </from>
    <ext cx="9360000" cy="360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5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tabColor rgb="FF1D1D1B"/>
    <outlinePr summaryBelow="1" summaryRight="1"/>
    <pageSetUpPr fitToPage="1"/>
  </sheetPr>
  <dimension ref="A1:C21"/>
  <sheetViews>
    <sheetView showGridLines="0" workbookViewId="0">
      <selection activeCell="A1" sqref="A1"/>
    </sheetView>
  </sheetViews>
  <sheetFormatPr baseColWidth="8" defaultRowHeight="16" customHeight="1" outlineLevelRow="0"/>
  <cols>
    <col width="4" customWidth="1" min="1" max="1"/>
    <col width="96" customWidth="1" min="2" max="2"/>
  </cols>
  <sheetData>
    <row r="1" ht="30" customHeight="1">
      <c r="A1" s="1" t="inlineStr">
        <is>
          <t>Painting Startup Financial Model</t>
        </is>
      </c>
    </row>
    <row r="2" ht="18" customHeight="1">
      <c r="A2" s="2" t="inlineStr">
        <is>
          <t>Companion to Painting Business Startup Plan &amp; Workbook</t>
        </is>
      </c>
    </row>
    <row r="4">
      <c r="B4" s="3" t="inlineStr">
        <is>
          <t>PAINTING STARTUP FINANCIAL MODEL — the companion to the book.</t>
        </is>
      </c>
    </row>
    <row r="5">
      <c r="B5" s="3" t="inlineStr"/>
    </row>
    <row r="6">
      <c r="B6" s="3" t="inlineStr">
        <is>
          <t>WHAT THIS DOES</t>
        </is>
      </c>
    </row>
    <row r="7">
      <c r="B7" s="3" t="inlineStr">
        <is>
          <t>The startup budget, break-even hourly rate and twelve-month forecast from chapters 5, 6 and 12,</t>
        </is>
      </c>
    </row>
    <row r="8">
      <c r="B8" s="3" t="inlineStr">
        <is>
          <t>already filled with the published ranges cited in the book. Type your own numbers over the blue cells.</t>
        </is>
      </c>
    </row>
    <row r="9">
      <c r="B9" s="3" t="inlineStr"/>
    </row>
    <row r="10">
      <c r="B10" s="3" t="inlineStr">
        <is>
          <t>HOW TO USE IT</t>
        </is>
      </c>
    </row>
    <row r="11">
      <c r="B11" s="3" t="inlineStr">
        <is>
          <t>1. STARTUP BUDGET — replace the equipment prices with your quotes. The totals recalculate.</t>
        </is>
      </c>
    </row>
    <row r="12">
      <c r="B12" s="3" t="inlineStr">
        <is>
          <t>2. PRICING — put in the wage you will pay yourself or a tech, your billable hours and your target margin.</t>
        </is>
      </c>
    </row>
    <row r="13">
      <c r="B13" s="3" t="inlineStr">
        <is>
          <t>3. 12-MONTH FORECAST — one row per month, seeded with this trade's seasonality. Change jobs and ticket.</t>
        </is>
      </c>
    </row>
    <row r="14">
      <c r="B14" s="3" t="inlineStr">
        <is>
          <t>4. DASHBOARD reads everything. Nothing to type there.</t>
        </is>
      </c>
    </row>
    <row r="15">
      <c r="B15" s="3" t="inlineStr"/>
    </row>
    <row r="16">
      <c r="B16" s="3" t="inlineStr">
        <is>
          <t>Blue cells are yours; everything else is a formula and is locked without a password.</t>
        </is>
      </c>
    </row>
    <row r="17">
      <c r="B17" s="3" t="inlineStr">
        <is>
          <t>Works in Excel and free Google Sheets (File &gt; Import &gt; Upload &gt; Replace spreadsheet).</t>
        </is>
      </c>
    </row>
    <row r="18">
      <c r="B18" s="3" t="inlineStr"/>
    </row>
    <row r="19">
      <c r="B19" s="3" t="inlineStr">
        <is>
          <t>Educational estimates only — see the disclaimer in the book. Verify with a CPA or your licensing board.</t>
        </is>
      </c>
    </row>
    <row r="21">
      <c r="B21" s="4" t="inlineStr">
        <is>
          <t>WorkbookBarn · workbookbarn.com · The book: Painting Business Startup Plan &amp; Workbook</t>
        </is>
      </c>
    </row>
  </sheetData>
  <sheetProtection selectLockedCells="0" selectUnlockedCells="0" sheet="1" objects="0" insertRows="0" insertHyperlinks="1" autoFilter="0" scenarios="0" formatColumns="0" deleteColumns="1" insertColumns="1" pivotTables="1" deleteRows="0" formatCells="0" formatRows="0" sort="0"/>
  <mergeCells count="2">
    <mergeCell ref="A1:C1"/>
    <mergeCell ref="A2:C2"/>
  </mergeCells>
  <pageMargins left="0.7" right="0.7" top="0.75" bottom="0.75" header="0.3" footer="0.3"/>
  <pageSetup orientation="portrait" paperSize="9" scale="100" fitToHeight="0" fitToWidth="1" horizontalDpi="4294967295" verticalDpi="4294967295"/>
</worksheet>
</file>

<file path=xl/worksheets/sheet2.xml><?xml version="1.0" encoding="utf-8"?>
<worksheet xmlns="http://schemas.openxmlformats.org/spreadsheetml/2006/main">
  <sheetPr>
    <tabColor rgb="FF0E2233"/>
    <outlinePr summaryBelow="1" summaryRight="1"/>
    <pageSetUpPr fitToPage="1"/>
  </sheetPr>
  <dimension ref="A1:G30"/>
  <sheetViews>
    <sheetView showGridLines="0" workbookViewId="0">
      <selection activeCell="A1" sqref="A1"/>
    </sheetView>
  </sheetViews>
  <sheetFormatPr baseColWidth="8" defaultRowHeight="16" customHeight="1" outlineLevelRow="0"/>
  <cols>
    <col width="3" customWidth="1" min="1" max="1"/>
    <col width="38" customWidth="1" min="2" max="2"/>
    <col width="16" customWidth="1" min="3" max="3"/>
    <col width="4" customWidth="1" min="4" max="4"/>
    <col width="38" customWidth="1" min="5" max="5"/>
    <col width="16" customWidth="1" min="6" max="6"/>
    <col width="46" customWidth="1" min="7" max="7"/>
  </cols>
  <sheetData>
    <row r="1" ht="30" customHeight="1">
      <c r="A1" s="1" t="inlineStr">
        <is>
          <t>Startup Budget</t>
        </is>
      </c>
    </row>
    <row r="2" ht="18" customHeight="1">
      <c r="A2" s="2" t="inlineStr">
        <is>
          <t>Seeded with the high end of each published range. Type your quotes over the blue cells.</t>
        </is>
      </c>
    </row>
    <row r="4" ht="20" customHeight="1">
      <c r="B4" s="5" t="inlineStr">
        <is>
          <t>ESSENTIAL EQUIPMENT (DAY ONE)</t>
        </is>
      </c>
      <c r="E4" s="6" t="inlineStr">
        <is>
          <t>TOTALS</t>
        </is>
      </c>
    </row>
    <row r="5">
      <c r="B5" s="7" t="inlineStr">
        <is>
          <t>Hand masker &amp; painter's tape</t>
        </is>
      </c>
      <c r="C5" s="8" t="n">
        <v>20</v>
      </c>
      <c r="E5" s="7" t="inlineStr">
        <is>
          <t>Essential equipment</t>
        </is>
      </c>
      <c r="F5" s="9">
        <f>IFERROR(Eq_hand_masker_tape+Eq_multi_tool+Eq_caulk_gun+Eq_filler+Eq_patching_knife+Eq_sandpaper+Eq_tack_cloth+Eq_brushes+Eq_roller_frame+Eq_roller_cover+Eq_paint_tray+Eq_sprayer+Eq_ladder+Eq_drop_cloth+Eq_extension_pole,0)</f>
        <v/>
      </c>
      <c r="G5" s="10" t="inlineStr">
        <is>
          <t>Published range 10–20</t>
        </is>
      </c>
    </row>
    <row r="6">
      <c r="B6" s="7" t="inlineStr">
        <is>
          <t>Painter's 5-in-1 multi-tool</t>
        </is>
      </c>
      <c r="C6" s="8" t="n">
        <v>35</v>
      </c>
      <c r="E6" s="7" t="inlineStr">
        <is>
          <t>Total startup (equipment + vehicle + GL + marketing)</t>
        </is>
      </c>
      <c r="F6" s="9">
        <f>IFERROR(TotalEquipment+Vehicle+InsuranceGL+LaunchMarketing,0)</f>
        <v/>
      </c>
      <c r="G6" s="10" t="inlineStr">
        <is>
          <t>Published range 20–35</t>
        </is>
      </c>
    </row>
    <row r="7">
      <c r="B7" s="7" t="inlineStr">
        <is>
          <t>Caulking gun + caulk</t>
        </is>
      </c>
      <c r="C7" s="8" t="n">
        <v>30</v>
      </c>
      <c r="E7" s="11" t="inlineStr">
        <is>
          <t>Total with licenses, software and runway</t>
        </is>
      </c>
      <c r="F7" s="12">
        <f>IFERROR(TotalStartup+Licenses+Software+Runway,0)</f>
        <v/>
      </c>
      <c r="G7" s="10" t="inlineStr">
        <is>
          <t>Published range 15–30</t>
        </is>
      </c>
    </row>
    <row r="8">
      <c r="B8" s="7" t="inlineStr">
        <is>
          <t>Wood/drywall filler</t>
        </is>
      </c>
      <c r="C8" s="8" t="n">
        <v>18</v>
      </c>
      <c r="E8" s="11" t="inlineStr">
        <is>
          <t>Reserve (10%)</t>
        </is>
      </c>
      <c r="F8" s="12">
        <f>IFERROR(TotalWithExtras*0.1,0)</f>
        <v/>
      </c>
      <c r="G8" s="10" t="inlineStr">
        <is>
          <t>Published range 6–18</t>
        </is>
      </c>
    </row>
    <row r="9">
      <c r="B9" s="7" t="inlineStr">
        <is>
          <t>Patching/putty knife</t>
        </is>
      </c>
      <c r="C9" s="8" t="n">
        <v>13</v>
      </c>
      <c r="E9" s="7" t="inlineStr">
        <is>
          <t>CASH NEEDED TO START</t>
        </is>
      </c>
      <c r="F9" s="13">
        <f>IFERROR(TotalWithExtras+Reserve,0)</f>
        <v/>
      </c>
      <c r="G9" s="10" t="inlineStr">
        <is>
          <t>Published range 6–13</t>
        </is>
      </c>
    </row>
    <row r="10">
      <c r="B10" s="7" t="inlineStr">
        <is>
          <t>Sandpaper (assorted grit)</t>
        </is>
      </c>
      <c r="C10" s="8" t="n">
        <v>10</v>
      </c>
      <c r="G10" s="10" t="inlineStr">
        <is>
          <t>Published range 5–10</t>
        </is>
      </c>
    </row>
    <row r="11">
      <c r="B11" s="7" t="inlineStr">
        <is>
          <t>Microfiber &amp; tack cloths</t>
        </is>
      </c>
      <c r="C11" s="8" t="n">
        <v>10</v>
      </c>
      <c r="G11" s="10" t="inlineStr">
        <is>
          <t>Published range 5–10</t>
        </is>
      </c>
    </row>
    <row r="12">
      <c r="B12" s="7" t="inlineStr">
        <is>
          <t>Paintbrushes (assorted sizes)</t>
        </is>
      </c>
      <c r="C12" s="8" t="n">
        <v>30</v>
      </c>
      <c r="G12" s="10" t="inlineStr">
        <is>
          <t>Published range 20–30</t>
        </is>
      </c>
    </row>
    <row r="13">
      <c r="B13" s="7" t="inlineStr">
        <is>
          <t>Roller frame</t>
        </is>
      </c>
      <c r="C13" s="8" t="n">
        <v>20</v>
      </c>
      <c r="G13" s="10" t="inlineStr">
        <is>
          <t>Published range 10–20</t>
        </is>
      </c>
    </row>
    <row r="14">
      <c r="B14" s="7" t="inlineStr">
        <is>
          <t>Roller covers</t>
        </is>
      </c>
      <c r="C14" s="8" t="n">
        <v>10</v>
      </c>
      <c r="G14" s="10" t="inlineStr">
        <is>
          <t>Published range 5–10</t>
        </is>
      </c>
    </row>
    <row r="15">
      <c r="B15" s="7" t="inlineStr">
        <is>
          <t>Paint tray</t>
        </is>
      </c>
      <c r="C15" s="8" t="n">
        <v>20</v>
      </c>
      <c r="G15" s="10" t="inlineStr">
        <is>
          <t>Published range 10–20</t>
        </is>
      </c>
    </row>
    <row r="16">
      <c r="B16" s="7" t="inlineStr">
        <is>
          <t>Airless paint sprayer</t>
        </is>
      </c>
      <c r="C16" s="8" t="n">
        <v>300</v>
      </c>
      <c r="G16" s="10" t="inlineStr">
        <is>
          <t>Published range 60–300</t>
        </is>
      </c>
    </row>
    <row r="17">
      <c r="B17" s="7" t="inlineStr">
        <is>
          <t>Ladder</t>
        </is>
      </c>
      <c r="C17" s="8" t="n">
        <v>100</v>
      </c>
      <c r="G17" s="10" t="inlineStr">
        <is>
          <t>Published range 50–100</t>
        </is>
      </c>
    </row>
    <row r="18">
      <c r="B18" s="7" t="inlineStr">
        <is>
          <t>Drop cloth</t>
        </is>
      </c>
      <c r="C18" s="8" t="n">
        <v>20</v>
      </c>
      <c r="G18" s="10" t="inlineStr">
        <is>
          <t>Published range 5–20</t>
        </is>
      </c>
    </row>
    <row r="19">
      <c r="B19" s="7" t="inlineStr">
        <is>
          <t>Extension pole</t>
        </is>
      </c>
      <c r="C19" s="8" t="n">
        <v>50</v>
      </c>
      <c r="G19" s="10" t="inlineStr">
        <is>
          <t>Published range 20–50</t>
        </is>
      </c>
    </row>
    <row r="21" ht="20" customHeight="1">
      <c r="B21" s="5" t="inlineStr">
        <is>
          <t>EVERYTHING ELSE</t>
        </is>
      </c>
    </row>
    <row r="22">
      <c r="B22" s="7" t="inlineStr">
        <is>
          <t>Used half-ton pickup truck w/ ladder rack (2018-2019 model, ~7 years old)</t>
        </is>
      </c>
      <c r="C22" s="8" t="n">
        <v>18880</v>
      </c>
    </row>
    <row r="23">
      <c r="B23" s="7" t="inlineStr">
        <is>
          <t>General liability, year one</t>
        </is>
      </c>
      <c r="C23" s="8" t="n">
        <v>4641</v>
      </c>
    </row>
    <row r="24">
      <c r="B24" s="7" t="inlineStr">
        <is>
          <t>Launch marketing</t>
        </is>
      </c>
      <c r="C24" s="8" t="n">
        <v>4000</v>
      </c>
    </row>
    <row r="25">
      <c r="B25" s="7" t="inlineStr">
        <is>
          <t>Licenses and permits</t>
        </is>
      </c>
      <c r="C25" s="8" t="n">
        <v>0</v>
      </c>
      <c r="G25" s="10" t="inlineStr">
        <is>
          <t>From the state table in chapter 4</t>
        </is>
      </c>
    </row>
    <row r="26">
      <c r="B26" s="7" t="inlineStr">
        <is>
          <t>Software and phone, 3 months</t>
        </is>
      </c>
      <c r="C26" s="8" t="n">
        <v>0</v>
      </c>
    </row>
    <row r="27">
      <c r="B27" s="7" t="inlineStr">
        <is>
          <t>Personal runway (chapter 1)</t>
        </is>
      </c>
      <c r="C27" s="8" t="n">
        <v>0</v>
      </c>
    </row>
    <row r="30">
      <c r="B30" s="14" t="inlineStr">
        <is>
          <t>Equipment ranges are retail at the time of research; used and rental are the day-one shortcuts.</t>
        </is>
      </c>
    </row>
  </sheetData>
  <sheetProtection selectLockedCells="0" selectUnlockedCells="0" sheet="1" objects="0" insertRows="0" insertHyperlinks="1" autoFilter="0" scenarios="0" formatColumns="0" deleteColumns="1" insertColumns="1" pivotTables="1" deleteRows="0" formatCells="0" formatRows="0" sort="0"/>
  <mergeCells count="6">
    <mergeCell ref="E4:F4"/>
    <mergeCell ref="B21:C21"/>
    <mergeCell ref="A1:G1"/>
    <mergeCell ref="A2:G2"/>
    <mergeCell ref="B30:G30"/>
    <mergeCell ref="B4:C4"/>
  </mergeCells>
  <pageMargins left="0.7" right="0.7" top="0.75" bottom="0.75" header="0.3" footer="0.3"/>
  <pageSetup orientation="portrait" paperSize="9" scale="100" fitToHeight="0" fitToWidth="1" horizontalDpi="4294967295" verticalDpi="4294967295"/>
</worksheet>
</file>

<file path=xl/worksheets/sheet3.xml><?xml version="1.0" encoding="utf-8"?>
<worksheet xmlns="http://schemas.openxmlformats.org/spreadsheetml/2006/main">
  <sheetPr>
    <tabColor rgb="FF0E2233"/>
    <outlinePr summaryBelow="1" summaryRight="1"/>
    <pageSetUpPr fitToPage="1"/>
  </sheetPr>
  <dimension ref="A1:G14"/>
  <sheetViews>
    <sheetView showGridLines="0" workbookViewId="0">
      <selection activeCell="A1" sqref="A1"/>
    </sheetView>
  </sheetViews>
  <sheetFormatPr baseColWidth="8" defaultRowHeight="16" customHeight="1" outlineLevelRow="0"/>
  <cols>
    <col width="3" customWidth="1" min="1" max="1"/>
    <col width="38" customWidth="1" min="2" max="2"/>
    <col width="16" customWidth="1" min="3" max="3"/>
    <col width="4" customWidth="1" min="4" max="4"/>
    <col width="38" customWidth="1" min="5" max="5"/>
    <col width="16" customWidth="1" min="6" max="6"/>
    <col width="46" customWidth="1" min="7" max="7"/>
  </cols>
  <sheetData>
    <row r="1" ht="30" customHeight="1">
      <c r="A1" s="1" t="inlineStr">
        <is>
          <t>Break-Even Hourly Rate</t>
        </is>
      </c>
    </row>
    <row r="2" ht="18" customHeight="1">
      <c r="A2" s="2" t="inlineStr">
        <is>
          <t>Chapter 6. What an hour must bring in before you make a dollar.</t>
        </is>
      </c>
    </row>
    <row r="4" ht="20" customHeight="1">
      <c r="B4" s="5" t="inlineStr">
        <is>
          <t>YOUR NUMBERS</t>
        </is>
      </c>
      <c r="E4" s="6" t="inlineStr">
        <is>
          <t>THE RATE</t>
        </is>
      </c>
    </row>
    <row r="5">
      <c r="B5" s="7" t="inlineStr">
        <is>
          <t>Wage per hour (you or a tech)</t>
        </is>
      </c>
      <c r="C5" s="8" t="n">
        <v>26.64</v>
      </c>
      <c r="E5" s="11" t="inlineStr">
        <is>
          <t>Billable hours per month</t>
        </is>
      </c>
      <c r="F5" s="15">
        <f>IFERROR(BillableHours*4.33,0)</f>
        <v/>
      </c>
      <c r="G5" s="10" t="inlineStr">
        <is>
          <t>BLS range in the book</t>
        </is>
      </c>
    </row>
    <row r="6">
      <c r="B6" s="7" t="inlineStr">
        <is>
          <t>Payroll burden (taxes, comp) as % of wage</t>
        </is>
      </c>
      <c r="C6" s="16" t="n">
        <v>0.25</v>
      </c>
      <c r="E6" s="7" t="inlineStr">
        <is>
          <t>Break-even hourly rate</t>
        </is>
      </c>
      <c r="F6" s="17">
        <f>IFERROR((TechWage*(1+BurdenPct)*HoursMonth+Overhead)/HoursMonth,0)</f>
        <v/>
      </c>
    </row>
    <row r="7">
      <c r="B7" s="7" t="inlineStr">
        <is>
          <t>Billable hours per week</t>
        </is>
      </c>
      <c r="C7" s="18" t="n">
        <v>30</v>
      </c>
      <c r="E7" s="7" t="inlineStr">
        <is>
          <t>Your rate at target margin</t>
        </is>
      </c>
      <c r="F7" s="19">
        <f>IFERROR(BreakEvenHourly/(1-TargetMargin),0)</f>
        <v/>
      </c>
    </row>
    <row r="8">
      <c r="B8" s="7" t="inlineStr">
        <is>
          <t>Fixed overhead per month</t>
        </is>
      </c>
      <c r="C8" s="8" t="n">
        <v>970</v>
      </c>
      <c r="E8" s="11" t="inlineStr">
        <is>
          <t>Monthly nut (wage + burden + overhead)</t>
        </is>
      </c>
      <c r="F8" s="12">
        <f>IFERROR(TechWage*(1+BurdenPct)*HoursMonth+Overhead,0)</f>
        <v/>
      </c>
      <c r="G8" s="10" t="inlineStr">
        <is>
          <t>Insurance + marketing + software, monthly</t>
        </is>
      </c>
    </row>
    <row r="9">
      <c r="B9" s="7" t="inlineStr">
        <is>
          <t>Target margin</t>
        </is>
      </c>
      <c r="C9" s="16" t="n">
        <v>0.35</v>
      </c>
      <c r="E9" s="11" t="inlineStr">
        <is>
          <t>Jobs a month to clear the nut</t>
        </is>
      </c>
      <c r="F9" s="15">
        <f>IFERROR(MonthlyNut/(AvgTicket*TargetMargin),0)</f>
        <v/>
      </c>
    </row>
    <row r="10">
      <c r="B10" s="7" t="inlineStr">
        <is>
          <t>Jobs per month you expect</t>
        </is>
      </c>
      <c r="C10" s="18" t="n">
        <v>12</v>
      </c>
    </row>
    <row r="11">
      <c r="B11" s="7" t="inlineStr">
        <is>
          <t>Average job ticket</t>
        </is>
      </c>
      <c r="C11" s="8" t="n">
        <v>2619</v>
      </c>
      <c r="G11" s="10" t="inlineStr">
        <is>
          <t>Mean of the typical-job highs in the book</t>
        </is>
      </c>
    </row>
    <row r="14">
      <c r="B14" s="14" t="inlineStr">
        <is>
          <t>Raise the rate in stages until the nos outweigh the yeses (chapter 6).</t>
        </is>
      </c>
    </row>
  </sheetData>
  <sheetProtection selectLockedCells="0" selectUnlockedCells="0" sheet="1" objects="0" insertRows="0" insertHyperlinks="1" autoFilter="0" scenarios="0" formatColumns="0" deleteColumns="1" insertColumns="1" pivotTables="1" deleteRows="0" formatCells="0" formatRows="0" sort="0"/>
  <mergeCells count="5">
    <mergeCell ref="E4:F4"/>
    <mergeCell ref="A1:G1"/>
    <mergeCell ref="B14:G14"/>
    <mergeCell ref="A2:G2"/>
    <mergeCell ref="B4:C4"/>
  </mergeCells>
  <pageMargins left="0.7" right="0.7" top="0.75" bottom="0.75" header="0.3" footer="0.3"/>
  <pageSetup orientation="portrait" paperSize="9" scale="100" fitToHeight="0" fitToWidth="1" horizontalDpi="4294967295" verticalDpi="4294967295"/>
</worksheet>
</file>

<file path=xl/worksheets/sheet4.xml><?xml version="1.0" encoding="utf-8"?>
<worksheet xmlns="http://schemas.openxmlformats.org/spreadsheetml/2006/main">
  <sheetPr>
    <tabColor rgb="FF1D1D1B"/>
    <outlinePr summaryBelow="1" summaryRight="1"/>
    <pageSetUpPr fitToPage="1"/>
  </sheetPr>
  <dimension ref="A1:H16"/>
  <sheetViews>
    <sheetView showGridLines="0" workbookViewId="0">
      <pane ySplit="4" topLeftCell="A5" activePane="bottomLeft" state="frozen"/>
      <selection pane="bottomLeft" activeCell="A1" sqref="A1"/>
    </sheetView>
  </sheetViews>
  <sheetFormatPr baseColWidth="8" defaultRowHeight="16" customHeight="1" outlineLevelRow="0"/>
  <cols>
    <col width="10" customWidth="1" min="1" max="1"/>
    <col width="12" customWidth="1" min="2" max="2"/>
    <col width="10" customWidth="1" min="3" max="3"/>
    <col width="12" customWidth="1" min="4" max="4"/>
    <col width="14" customWidth="1" min="5" max="7"/>
    <col width="30" customWidth="1" min="8" max="8"/>
  </cols>
  <sheetData>
    <row r="1" ht="30" customHeight="1">
      <c r="A1" s="1" t="inlineStr">
        <is>
          <t>Twelve-Month Forecast</t>
        </is>
      </c>
    </row>
    <row r="2" ht="18" customHeight="1">
      <c r="A2" s="2" t="inlineStr">
        <is>
          <t>One row per month, seeded with this trade's seasonality index. Type over jobs and ticket. Grey columns calculate.</t>
        </is>
      </c>
    </row>
    <row r="4" ht="30" customHeight="1">
      <c r="A4" s="20" t="inlineStr">
        <is>
          <t>Month</t>
        </is>
      </c>
      <c r="B4" s="20" t="inlineStr">
        <is>
          <t>Demand index</t>
        </is>
      </c>
      <c r="C4" s="20" t="inlineStr">
        <is>
          <t>Jobs</t>
        </is>
      </c>
      <c r="D4" s="20" t="inlineStr">
        <is>
          <t>Avg ticket</t>
        </is>
      </c>
      <c r="E4" s="20" t="inlineStr">
        <is>
          <t>Revenue</t>
        </is>
      </c>
      <c r="F4" s="20" t="inlineStr">
        <is>
          <t>Costs</t>
        </is>
      </c>
      <c r="G4" s="20" t="inlineStr">
        <is>
          <t>Profit</t>
        </is>
      </c>
      <c r="H4" s="20" t="inlineStr">
        <is>
          <t>Notes</t>
        </is>
      </c>
    </row>
    <row r="5">
      <c r="A5" s="21" t="inlineStr">
        <is>
          <t>Jan</t>
        </is>
      </c>
      <c r="B5" s="22" t="n">
        <v>0.87</v>
      </c>
      <c r="C5" s="18" t="n">
        <v>10</v>
      </c>
      <c r="D5" s="8" t="n">
        <v>2619</v>
      </c>
      <c r="E5" s="12">
        <f>IF(A5="","",IFERROR(C5*D5,0))</f>
        <v/>
      </c>
      <c r="F5" s="12">
        <f>IF(A5="","",IFERROR(E5*(1-TargetMargin),0))</f>
        <v/>
      </c>
      <c r="G5" s="12">
        <f>IF(A5="","",IFERROR(E5-F5,0))</f>
        <v/>
      </c>
      <c r="H5" s="21" t="inlineStr"/>
    </row>
    <row r="6">
      <c r="A6" s="21" t="inlineStr">
        <is>
          <t>Feb</t>
        </is>
      </c>
      <c r="B6" s="22" t="n">
        <v>0.91</v>
      </c>
      <c r="C6" s="18" t="n">
        <v>11</v>
      </c>
      <c r="D6" s="8" t="n">
        <v>2619</v>
      </c>
      <c r="E6" s="12">
        <f>IF(A6="","",IFERROR(C6*D6,0))</f>
        <v/>
      </c>
      <c r="F6" s="12">
        <f>IF(A6="","",IFERROR(E6*(1-TargetMargin),0))</f>
        <v/>
      </c>
      <c r="G6" s="12">
        <f>IF(A6="","",IFERROR(E6-F6,0))</f>
        <v/>
      </c>
      <c r="H6" s="21" t="inlineStr"/>
    </row>
    <row r="7">
      <c r="A7" s="21" t="inlineStr">
        <is>
          <t>Mar</t>
        </is>
      </c>
      <c r="B7" s="22" t="n">
        <v>0.96</v>
      </c>
      <c r="C7" s="18" t="n">
        <v>12</v>
      </c>
      <c r="D7" s="8" t="n">
        <v>2619</v>
      </c>
      <c r="E7" s="12">
        <f>IF(A7="","",IFERROR(C7*D7,0))</f>
        <v/>
      </c>
      <c r="F7" s="12">
        <f>IF(A7="","",IFERROR(E7*(1-TargetMargin),0))</f>
        <v/>
      </c>
      <c r="G7" s="12">
        <f>IF(A7="","",IFERROR(E7-F7,0))</f>
        <v/>
      </c>
      <c r="H7" s="21" t="inlineStr"/>
    </row>
    <row r="8">
      <c r="A8" s="21" t="inlineStr">
        <is>
          <t>Apr</t>
        </is>
      </c>
      <c r="B8" s="22" t="n">
        <v>0.98</v>
      </c>
      <c r="C8" s="18" t="n">
        <v>12</v>
      </c>
      <c r="D8" s="8" t="n">
        <v>2619</v>
      </c>
      <c r="E8" s="12">
        <f>IF(A8="","",IFERROR(C8*D8,0))</f>
        <v/>
      </c>
      <c r="F8" s="12">
        <f>IF(A8="","",IFERROR(E8*(1-TargetMargin),0))</f>
        <v/>
      </c>
      <c r="G8" s="12">
        <f>IF(A8="","",IFERROR(E8-F8,0))</f>
        <v/>
      </c>
      <c r="H8" s="21" t="inlineStr"/>
    </row>
    <row r="9">
      <c r="A9" s="21" t="inlineStr">
        <is>
          <t>May</t>
        </is>
      </c>
      <c r="B9" s="22" t="n">
        <v>0.99</v>
      </c>
      <c r="C9" s="18" t="n">
        <v>12</v>
      </c>
      <c r="D9" s="8" t="n">
        <v>2619</v>
      </c>
      <c r="E9" s="12">
        <f>IF(A9="","",IFERROR(C9*D9,0))</f>
        <v/>
      </c>
      <c r="F9" s="12">
        <f>IF(A9="","",IFERROR(E9*(1-TargetMargin),0))</f>
        <v/>
      </c>
      <c r="G9" s="12">
        <f>IF(A9="","",IFERROR(E9-F9,0))</f>
        <v/>
      </c>
      <c r="H9" s="21" t="inlineStr"/>
    </row>
    <row r="10">
      <c r="A10" s="21" t="inlineStr">
        <is>
          <t>Jun</t>
        </is>
      </c>
      <c r="B10" s="22" t="n">
        <v>1.09</v>
      </c>
      <c r="C10" s="18" t="n">
        <v>13</v>
      </c>
      <c r="D10" s="8" t="n">
        <v>2619</v>
      </c>
      <c r="E10" s="12">
        <f>IF(A10="","",IFERROR(C10*D10,0))</f>
        <v/>
      </c>
      <c r="F10" s="12">
        <f>IF(A10="","",IFERROR(E10*(1-TargetMargin),0))</f>
        <v/>
      </c>
      <c r="G10" s="12">
        <f>IF(A10="","",IFERROR(E10-F10,0))</f>
        <v/>
      </c>
      <c r="H10" s="21" t="inlineStr"/>
    </row>
    <row r="11">
      <c r="A11" s="21" t="inlineStr">
        <is>
          <t>Jul</t>
        </is>
      </c>
      <c r="B11" s="22" t="n">
        <v>1.08</v>
      </c>
      <c r="C11" s="18" t="n">
        <v>13</v>
      </c>
      <c r="D11" s="8" t="n">
        <v>2619</v>
      </c>
      <c r="E11" s="12">
        <f>IF(A11="","",IFERROR(C11*D11,0))</f>
        <v/>
      </c>
      <c r="F11" s="12">
        <f>IF(A11="","",IFERROR(E11*(1-TargetMargin),0))</f>
        <v/>
      </c>
      <c r="G11" s="12">
        <f>IF(A11="","",IFERROR(E11-F11,0))</f>
        <v/>
      </c>
      <c r="H11" s="21" t="inlineStr"/>
    </row>
    <row r="12">
      <c r="A12" s="21" t="inlineStr">
        <is>
          <t>Aug</t>
        </is>
      </c>
      <c r="B12" s="22" t="n">
        <v>1.05</v>
      </c>
      <c r="C12" s="18" t="n">
        <v>13</v>
      </c>
      <c r="D12" s="8" t="n">
        <v>2619</v>
      </c>
      <c r="E12" s="12">
        <f>IF(A12="","",IFERROR(C12*D12,0))</f>
        <v/>
      </c>
      <c r="F12" s="12">
        <f>IF(A12="","",IFERROR(E12*(1-TargetMargin),0))</f>
        <v/>
      </c>
      <c r="G12" s="12">
        <f>IF(A12="","",IFERROR(E12-F12,0))</f>
        <v/>
      </c>
      <c r="H12" s="21" t="inlineStr"/>
    </row>
    <row r="13">
      <c r="A13" s="21" t="inlineStr">
        <is>
          <t>Sep</t>
        </is>
      </c>
      <c r="B13" s="22" t="n">
        <v>1.07</v>
      </c>
      <c r="C13" s="18" t="n">
        <v>13</v>
      </c>
      <c r="D13" s="8" t="n">
        <v>2619</v>
      </c>
      <c r="E13" s="12">
        <f>IF(A13="","",IFERROR(C13*D13,0))</f>
        <v/>
      </c>
      <c r="F13" s="12">
        <f>IF(A13="","",IFERROR(E13*(1-TargetMargin),0))</f>
        <v/>
      </c>
      <c r="G13" s="12">
        <f>IF(A13="","",IFERROR(E13-F13,0))</f>
        <v/>
      </c>
      <c r="H13" s="21" t="inlineStr"/>
    </row>
    <row r="14">
      <c r="A14" s="21" t="inlineStr">
        <is>
          <t>Oct</t>
        </is>
      </c>
      <c r="B14" s="22" t="n">
        <v>1</v>
      </c>
      <c r="C14" s="18" t="n">
        <v>12</v>
      </c>
      <c r="D14" s="8" t="n">
        <v>2619</v>
      </c>
      <c r="E14" s="12">
        <f>IF(A14="","",IFERROR(C14*D14,0))</f>
        <v/>
      </c>
      <c r="F14" s="12">
        <f>IF(A14="","",IFERROR(E14*(1-TargetMargin),0))</f>
        <v/>
      </c>
      <c r="G14" s="12">
        <f>IF(A14="","",IFERROR(E14-F14,0))</f>
        <v/>
      </c>
      <c r="H14" s="21" t="inlineStr"/>
    </row>
    <row r="15">
      <c r="A15" s="21" t="inlineStr">
        <is>
          <t>Nov</t>
        </is>
      </c>
      <c r="B15" s="22" t="n">
        <v>1</v>
      </c>
      <c r="C15" s="18" t="n">
        <v>12</v>
      </c>
      <c r="D15" s="8" t="n">
        <v>2619</v>
      </c>
      <c r="E15" s="12">
        <f>IF(A15="","",IFERROR(C15*D15,0))</f>
        <v/>
      </c>
      <c r="F15" s="12">
        <f>IF(A15="","",IFERROR(E15*(1-TargetMargin),0))</f>
        <v/>
      </c>
      <c r="G15" s="12">
        <f>IF(A15="","",IFERROR(E15-F15,0))</f>
        <v/>
      </c>
      <c r="H15" s="21" t="inlineStr"/>
    </row>
    <row r="16">
      <c r="A16" s="21" t="inlineStr">
        <is>
          <t>Dec</t>
        </is>
      </c>
      <c r="B16" s="22" t="n">
        <v>0.99</v>
      </c>
      <c r="C16" s="18" t="n">
        <v>12</v>
      </c>
      <c r="D16" s="8" t="n">
        <v>2619</v>
      </c>
      <c r="E16" s="12">
        <f>IF(A16="","",IFERROR(C16*D16,0))</f>
        <v/>
      </c>
      <c r="F16" s="12">
        <f>IF(A16="","",IFERROR(E16*(1-TargetMargin),0))</f>
        <v/>
      </c>
      <c r="G16" s="12">
        <f>IF(A16="","",IFERROR(E16-F16,0))</f>
        <v/>
      </c>
      <c r="H16" s="21" t="inlineStr"/>
    </row>
  </sheetData>
  <sheetProtection selectLockedCells="0" selectUnlockedCells="0" sheet="1" objects="0" insertRows="0" insertHyperlinks="1" autoFilter="0" scenarios="0" formatColumns="0" deleteColumns="1" insertColumns="1" pivotTables="1" deleteRows="0" formatCells="0" formatRows="0" sort="0"/>
  <autoFilter ref="A4:H4"/>
  <mergeCells count="2">
    <mergeCell ref="A2:H2"/>
    <mergeCell ref="A1:H1"/>
  </mergeCells>
  <pageMargins left="0.7" right="0.7" top="0.75" bottom="0.75" header="0.3" footer="0.3"/>
  <pageSetup orientation="landscape" paperSize="9" scale="100" fitToHeight="0" fitToWidth="1" horizontalDpi="4294967295" verticalDpi="4294967295"/>
</worksheet>
</file>

<file path=xl/worksheets/sheet5.xml><?xml version="1.0" encoding="utf-8"?>
<worksheet xmlns="http://schemas.openxmlformats.org/spreadsheetml/2006/main">
  <sheetPr>
    <tabColor rgb="FF1D1D1B"/>
    <outlinePr summaryBelow="1" summaryRight="1"/>
    <pageSetUpPr fitToPage="1"/>
  </sheetPr>
  <dimension ref="A1:F15"/>
  <sheetViews>
    <sheetView showGridLines="0" workbookViewId="0">
      <selection activeCell="A1" sqref="A1"/>
    </sheetView>
  </sheetViews>
  <sheetFormatPr baseColWidth="8" defaultRowHeight="16" customHeight="1" outlineLevelRow="0"/>
  <cols>
    <col width="4" customWidth="1" min="1" max="1"/>
    <col width="34" customWidth="1" min="2" max="2"/>
    <col width="20" customWidth="1" min="3" max="3"/>
    <col width="6" customWidth="1" min="4" max="4"/>
    <col width="34" customWidth="1" min="5" max="5"/>
    <col width="20" customWidth="1" min="6" max="6"/>
  </cols>
  <sheetData>
    <row r="1" ht="30" customHeight="1">
      <c r="A1" s="1" t="inlineStr">
        <is>
          <t>The Year on One Screen</t>
        </is>
      </c>
    </row>
    <row r="2" ht="18" customHeight="1">
      <c r="A2" s="2" t="inlineStr">
        <is>
          <t>Reads STARTUP BUDGET, PRICING and 12-MONTH FORECAST. Nothing to fill in here.</t>
        </is>
      </c>
    </row>
    <row r="4">
      <c r="B4" s="23" t="inlineStr">
        <is>
          <t>REVENUE, TWELVE MONTHS</t>
        </is>
      </c>
      <c r="E4" s="23" t="inlineStr">
        <is>
          <t>PROFIT, TWELVE MONTHS</t>
        </is>
      </c>
    </row>
    <row r="5" ht="30" customHeight="1">
      <c r="B5" s="24">
        <f>IFERROR(SUM(LOG_Revenue),0)</f>
        <v/>
      </c>
      <c r="C5" s="28" t="n"/>
      <c r="E5" s="24">
        <f>IFERROR(SUM(LOG_Profit),0)</f>
        <v/>
      </c>
      <c r="F5" s="28" t="n"/>
    </row>
    <row r="7">
      <c r="B7" s="23" t="inlineStr">
        <is>
          <t>BEST MONTH REVENUE</t>
        </is>
      </c>
      <c r="E7" s="23" t="inlineStr">
        <is>
          <t>CASH NEEDED TO START</t>
        </is>
      </c>
    </row>
    <row r="8" ht="30" customHeight="1">
      <c r="B8" s="24">
        <f>IFERROR(MAX(LOG_Revenue),0)</f>
        <v/>
      </c>
      <c r="C8" s="28" t="n"/>
      <c r="E8" s="24">
        <f>IFERROR(CashNeeded,0)</f>
        <v/>
      </c>
      <c r="F8" s="28" t="n"/>
    </row>
    <row r="10">
      <c r="B10" s="23" t="inlineStr">
        <is>
          <t>BREAK-EVEN HOURLY</t>
        </is>
      </c>
      <c r="E10" s="23" t="inlineStr">
        <is>
          <t>MONTHS OF PROFIT TO REPAY STARTUP</t>
        </is>
      </c>
    </row>
    <row r="11" ht="30" customHeight="1">
      <c r="B11" s="25">
        <f>IFERROR(BreakEvenHourly,0)</f>
        <v/>
      </c>
      <c r="C11" s="28" t="n"/>
      <c r="E11" s="26">
        <f>IFERROR(TotalStartup/(SUM(LOG_Profit)/12),0)</f>
        <v/>
      </c>
      <c r="F11" s="28" t="n"/>
    </row>
    <row r="14">
      <c r="B14" s="5" t="n"/>
    </row>
    <row r="15" ht="32" customHeight="1">
      <c r="B15" s="10" t="n"/>
    </row>
  </sheetData>
  <sheetProtection selectLockedCells="0" selectUnlockedCells="0" sheet="1" objects="0" insertRows="0" insertHyperlinks="1" autoFilter="0" scenarios="0" formatColumns="0" deleteColumns="1" insertColumns="1" pivotTables="1" deleteRows="0" formatCells="0" formatRows="0" sort="0"/>
  <mergeCells count="10">
    <mergeCell ref="A2:F2"/>
    <mergeCell ref="B11:C11"/>
    <mergeCell ref="B15:F15"/>
    <mergeCell ref="B5:C5"/>
    <mergeCell ref="A1:F1"/>
    <mergeCell ref="E11:F11"/>
    <mergeCell ref="E5:F5"/>
    <mergeCell ref="B14:F14"/>
    <mergeCell ref="B8:C8"/>
    <mergeCell ref="E8:F8"/>
  </mergeCells>
  <pageMargins left="0.7" right="0.7" top="0.75" bottom="0.75" header="0.3" footer="0.3"/>
  <pageSetup orientation="portrait" paperSize="9" scale="100" fitToHeight="0" fitToWidth="1" horizontalDpi="4294967295" verticalDpi="4294967295"/>
  <drawing xmlns:r="http://schemas.openxmlformats.org/officeDocument/2006/relationships" r:id="rId1"/>
</worksheet>
</file>

<file path=xl/worksheets/sheet6.xml><?xml version="1.0" encoding="utf-8"?>
<worksheet xmlns="http://schemas.openxmlformats.org/spreadsheetml/2006/main">
  <sheetPr>
    <tabColor rgb="FF1D1D1B"/>
    <outlinePr summaryBelow="1" summaryRight="1"/>
    <pageSetUpPr fitToPage="1"/>
  </sheetPr>
  <dimension ref="A1:C14"/>
  <sheetViews>
    <sheetView showGridLines="0" workbookViewId="0">
      <selection activeCell="A1" sqref="A1"/>
    </sheetView>
  </sheetViews>
  <sheetFormatPr baseColWidth="8" defaultRowHeight="16" customHeight="1" outlineLevelRow="0"/>
  <cols>
    <col width="4" customWidth="1" min="1" max="1"/>
    <col width="100" customWidth="1" min="2" max="2"/>
  </cols>
  <sheetData>
    <row r="1" ht="30" customHeight="1">
      <c r="A1" s="1" t="inlineStr">
        <is>
          <t>FAQ, SUPPORT &amp; REFUNDS</t>
        </is>
      </c>
    </row>
    <row r="2" ht="18" customHeight="1">
      <c r="A2" s="2" t="inlineStr">
        <is>
          <t>Read this before messaging — the answer is probably here.</t>
        </is>
      </c>
    </row>
    <row r="4" ht="20" customHeight="1">
      <c r="B4" s="27" t="inlineStr">
        <is>
          <t>Will it work in free Google Sheets?</t>
        </is>
      </c>
    </row>
    <row r="5" ht="30" customHeight="1">
      <c r="B5" s="3" t="inlineStr">
        <is>
          <t>Yes. File &gt; Import &gt; Upload &gt; choose the file &gt; Replace spreadsheet. No XLOOKUP, no LAMBDA, no add-ons.</t>
        </is>
      </c>
    </row>
    <row r="7" ht="20" customHeight="1">
      <c r="B7" s="27" t="inlineStr">
        <is>
          <t>Where do the seeded numbers come from?</t>
        </is>
      </c>
    </row>
    <row r="8" ht="30" customHeight="1">
      <c r="B8" s="3" t="inlineStr">
        <is>
          <t>The published ranges cited in the Resources chapter of the book, high end. They are starting points, not quotes.</t>
        </is>
      </c>
    </row>
    <row r="10" ht="20" customHeight="1">
      <c r="B10" s="27" t="inlineStr">
        <is>
          <t>Can I change a formula?</t>
        </is>
      </c>
    </row>
    <row r="11" ht="30" customHeight="1">
      <c r="B11" s="3" t="inlineStr">
        <is>
          <t>Sheets are protected without a password — Review &gt; Unprotect Sheet opens everything.</t>
        </is>
      </c>
    </row>
    <row r="13" ht="20" customHeight="1">
      <c r="B13" s="27" t="inlineStr">
        <is>
          <t>Is this financial advice?</t>
        </is>
      </c>
    </row>
    <row r="14" ht="30" customHeight="1">
      <c r="B14" s="3" t="inlineStr">
        <is>
          <t>No. Educational estimates only. Verify with a CPA and your state licensing board.</t>
        </is>
      </c>
    </row>
  </sheetData>
  <sheetProtection selectLockedCells="0" selectUnlockedCells="0" sheet="1" objects="0" insertRows="0" insertHyperlinks="1" autoFilter="0" scenarios="0" formatColumns="0" deleteColumns="1" insertColumns="1" pivotTables="1" deleteRows="0" formatCells="0" formatRows="0" sort="0"/>
  <mergeCells count="2">
    <mergeCell ref="A1:C1"/>
    <mergeCell ref="A2:C2"/>
  </mergeCells>
  <pageMargins left="0.7" right="0.7" top="0.75" bottom="0.75" header="0.3" footer="0.3"/>
  <pageSetup orientation="portrait" paperSize="9" scale="100" fitToHeight="0" fitToWidth="1" horizontalDpi="4294967295" verticalDpi="429496729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WorkbookBarn</dc:creator>
  <dcterms:created xmlns:dcterms="http://purl.org/dc/terms/" xmlns:xsi="http://www.w3.org/2001/XMLSchema-instance" xsi:type="dcterms:W3CDTF">2026-08-27T00:00:00Z</dcterms:created>
  <dcterms:modified xmlns:dcterms="http://purl.org/dc/terms/" xmlns:xsi="http://www.w3.org/2001/XMLSchema-instance" xsi:type="dcterms:W3CDTF">2026-08-27T13:55:14Z</dcterms:modified>
  <cp:lastModifiedBy>Unknown</cp:lastModifiedBy>
</cp:coreProperties>
</file>